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tabRatio="500" activeTab="1"/>
  </bookViews>
  <sheets>
    <sheet name="Sans TVA" sheetId="1" r:id="rId1"/>
    <sheet name="Avec TVA" sheetId="2" r:id="rId2"/>
  </sheets>
  <definedNames/>
  <calcPr fullCalcOnLoad="1"/>
</workbook>
</file>

<file path=xl/sharedStrings.xml><?xml version="1.0" encoding="utf-8"?>
<sst xmlns="http://schemas.openxmlformats.org/spreadsheetml/2006/main" count="110" uniqueCount="76">
  <si>
    <t>NOTE DE DROITS D'AUTEUR</t>
  </si>
  <si>
    <r>
      <rPr>
        <b/>
        <sz val="11"/>
        <rFont val="Arial"/>
        <family val="2"/>
      </rPr>
      <t xml:space="preserve">N° AAMM01 </t>
    </r>
    <r>
      <rPr>
        <b/>
        <sz val="8"/>
        <rFont val="Arial"/>
        <family val="2"/>
      </rPr>
      <t>(année, mois, n° d'ordre dans le mois)</t>
    </r>
  </si>
  <si>
    <t>ou tout autre système de votre choix</t>
  </si>
  <si>
    <t>Prénom NOM</t>
  </si>
  <si>
    <t>adresse</t>
  </si>
  <si>
    <t>Tél :</t>
  </si>
  <si>
    <t>E-mail :</t>
  </si>
  <si>
    <t xml:space="preserve">SS :  </t>
  </si>
  <si>
    <t>XX, le XX/XX/20XX</t>
  </si>
  <si>
    <t>Agessa :</t>
  </si>
  <si>
    <t>Destinataire</t>
  </si>
  <si>
    <t>Client</t>
  </si>
  <si>
    <t>Nom</t>
  </si>
  <si>
    <t>Nom du diffuseur</t>
  </si>
  <si>
    <t>Désignation :</t>
  </si>
  <si>
    <t xml:space="preserve">Traduction-adapation du programme TITRE en voice-over, sous-titrage, doublage </t>
  </si>
  <si>
    <t>(de telle langue vers telle langue) / simulation / …</t>
  </si>
  <si>
    <t>Livrée ce jour par mail</t>
  </si>
  <si>
    <t>Désignation</t>
  </si>
  <si>
    <t>Unité de décompte</t>
  </si>
  <si>
    <t>Tarif unitaire</t>
  </si>
  <si>
    <t>Quantité</t>
  </si>
  <si>
    <t>Majoration</t>
  </si>
  <si>
    <t>Montant</t>
  </si>
  <si>
    <t>voice over</t>
  </si>
  <si>
    <t>feuillet de 1500 signes</t>
  </si>
  <si>
    <t>sous-titrage</t>
  </si>
  <si>
    <t>sous-titre</t>
  </si>
  <si>
    <t>doublage</t>
  </si>
  <si>
    <t>bobine de 10 mn</t>
  </si>
  <si>
    <t>…</t>
  </si>
  <si>
    <t>Montant  BRUT hors taxe</t>
  </si>
  <si>
    <t>TAUX</t>
  </si>
  <si>
    <t>BASE</t>
  </si>
  <si>
    <t>RETENUES</t>
  </si>
  <si>
    <t>AGESSA déductible</t>
  </si>
  <si>
    <t>C.S.G. déductible</t>
  </si>
  <si>
    <t>C.S.G. non déductible</t>
  </si>
  <si>
    <t>C.R.D.S. imposable</t>
  </si>
  <si>
    <t>Formation professionnelle</t>
  </si>
  <si>
    <t>URSSAF - cotisation vieillesse plafonnée</t>
  </si>
  <si>
    <t>TOTAL DES RETENUES</t>
  </si>
  <si>
    <t>NET A PAYER</t>
  </si>
  <si>
    <t>NET IMPOSABLE</t>
  </si>
  <si>
    <t>TVA non applicable selon l'article 293 B du Code Général des Impôts</t>
  </si>
  <si>
    <t>Règlement au JJ.MM.AAAA</t>
  </si>
  <si>
    <r>
      <rPr>
        <sz val="10"/>
        <rFont val="Arial"/>
        <family val="2"/>
      </rPr>
      <t xml:space="preserve">Règlement par chèque ou par virement bancaire. Conditions conformes aux dispositions de l’article L.441-6 du Nouveau Code du commerce :  </t>
    </r>
    <r>
      <rPr>
        <b/>
        <sz val="10"/>
        <rFont val="Arial"/>
        <family val="2"/>
      </rPr>
      <t>45 jours fin de mois ou au plus tard 60 jours à compter de la date</t>
    </r>
    <r>
      <rPr>
        <sz val="10"/>
        <rFont val="Arial"/>
        <family val="2"/>
      </rPr>
      <t xml:space="preserve"> d’émission de la présente note de droits d’auteur. Tout retard entraînera l’application des dispositions légales concernant les pénalités de retard calculées au taux de trois fois le taux d’intérêt légal en vigueur.</t>
    </r>
  </si>
  <si>
    <r>
      <rPr>
        <b/>
        <sz val="11"/>
        <rFont val="Arial"/>
        <family val="2"/>
      </rPr>
      <t xml:space="preserve">N° AAMM01 </t>
    </r>
    <r>
      <rPr>
        <b/>
        <sz val="9"/>
        <rFont val="Arial"/>
        <family val="2"/>
      </rPr>
      <t>(année, mois, n° d'ordre dans le mois)</t>
    </r>
  </si>
  <si>
    <t>Traduction-adapation du programme TITRE en voice-over, sous-titrage, doublage</t>
  </si>
  <si>
    <t xml:space="preserve"> (de telle langue vers telle langue) / simulation / …</t>
  </si>
  <si>
    <t>Unité de décompte (ST / feuillet / bobine / forfait / heure...)</t>
  </si>
  <si>
    <t>Prix unitaire</t>
  </si>
  <si>
    <t>Montant brut HT</t>
  </si>
  <si>
    <t xml:space="preserve">TVA collectée  </t>
  </si>
  <si>
    <t>10% du montant brut HT</t>
  </si>
  <si>
    <t>TVA retenue à la source</t>
  </si>
  <si>
    <t>9,2% du montant brut HT</t>
  </si>
  <si>
    <t>Montant brut TTC</t>
  </si>
  <si>
    <t>Retenues</t>
  </si>
  <si>
    <t>Agessa</t>
  </si>
  <si>
    <t>0,4% du brut HT</t>
  </si>
  <si>
    <t>CSG déductible</t>
  </si>
  <si>
    <t xml:space="preserve">     6,8% sur 98,25% du brut HT</t>
  </si>
  <si>
    <t>CSG non déductible</t>
  </si>
  <si>
    <t>2,4 % sur 98,25% du brut HT</t>
  </si>
  <si>
    <t>CRDS</t>
  </si>
  <si>
    <t xml:space="preserve">       0,5% sur 98,25% du brut HT</t>
  </si>
  <si>
    <t>0,35% du brut HT</t>
  </si>
  <si>
    <t>6,9% du brut HT</t>
  </si>
  <si>
    <t>Total des retenues</t>
  </si>
  <si>
    <t>NET À PAYER</t>
  </si>
  <si>
    <t>dont droit à déduction forfaitaire (0,8%)</t>
  </si>
  <si>
    <t>net HT</t>
  </si>
  <si>
    <t>net imposable</t>
  </si>
  <si>
    <r>
      <rPr>
        <sz val="9"/>
        <rFont val="Arial"/>
        <family val="2"/>
      </rPr>
      <t xml:space="preserve">Règlement par chèque ou par virement bancaire. Conditions conformes aux dispositions de l’article L.441-6 du Nouveau Code du commerce :  </t>
    </r>
    <r>
      <rPr>
        <b/>
        <sz val="9"/>
        <rFont val="Arial"/>
        <family val="2"/>
      </rPr>
      <t>45 jours fin de mois ou au plus tard 60 jours à compter de la date</t>
    </r>
    <r>
      <rPr>
        <sz val="9"/>
        <rFont val="Arial"/>
        <family val="2"/>
      </rPr>
      <t xml:space="preserve"> d’émission de la présente note de droits d’auteur. Tout retard entraînera l’application des dispositions légales concernant les pénalités de retard calculées au taux de trois fois le taux d’intérêt légal en vigueur.</t>
    </r>
  </si>
  <si>
    <t>Les précomptes obligatoires (maladie, CSG, RDS et formation professionnelle) ainsi que la contribution diffuseur et formation professionnelle à votre charge  (1,1 % du montant brut) sont à reverser à l’Urssaf.</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</si>
</sst>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_([$€]* \(#,##0.00\);_([$€]* \-??_);_(@_)"/>
    <numFmt numFmtId="165" formatCode="#,##0.00&quot; F&quot;;\-#,##0.00&quot; F&quot;"/>
    <numFmt numFmtId="166" formatCode="#,##0.00\ _F"/>
    <numFmt numFmtId="167" formatCode="#,##0.00\ [$€-1]"/>
    <numFmt numFmtId="168" formatCode="0.00\ %"/>
    <numFmt numFmtId="169" formatCode="0\ %"/>
    <numFmt numFmtId="170" formatCode="#,##0.00\ [$F-40C]"/>
    <numFmt numFmtId="171" formatCode="#,##0.00&quot; €&quot;"/>
  </numFmts>
  <fonts count="52">
    <font>
      <sz val="10"/>
      <name val="Arial"/>
      <family val="0"/>
    </font>
    <font>
      <sz val="11"/>
      <name val="Arial"/>
      <family val="2"/>
    </font>
    <font>
      <b/>
      <sz val="20"/>
      <name val="Arial"/>
      <family val="2"/>
    </font>
    <font>
      <sz val="22"/>
      <name val="Arial"/>
      <family val="2"/>
    </font>
    <font>
      <b/>
      <sz val="11"/>
      <name val="Arial"/>
      <family val="2"/>
    </font>
    <font>
      <b/>
      <sz val="8"/>
      <name val="Arial"/>
      <family val="2"/>
    </font>
    <font>
      <b/>
      <sz val="11"/>
      <color indexed="8"/>
      <name val="Arial"/>
      <family val="2"/>
    </font>
    <font>
      <sz val="11"/>
      <color indexed="8"/>
      <name val="Arial"/>
      <family val="2"/>
    </font>
    <font>
      <sz val="9"/>
      <name val="Arial"/>
      <family val="2"/>
    </font>
    <font>
      <u val="single"/>
      <sz val="11"/>
      <color indexed="8"/>
      <name val="Arial"/>
      <family val="2"/>
    </font>
    <font>
      <u val="single"/>
      <sz val="11"/>
      <name val="Arial"/>
      <family val="2"/>
    </font>
    <font>
      <b/>
      <sz val="10"/>
      <name val="Arial"/>
      <family val="2"/>
    </font>
    <font>
      <sz val="10"/>
      <color indexed="8"/>
      <name val="Arial"/>
      <family val="2"/>
    </font>
    <font>
      <b/>
      <sz val="10"/>
      <color indexed="8"/>
      <name val="Arial"/>
      <family val="2"/>
    </font>
    <font>
      <b/>
      <sz val="9"/>
      <name val="Arial"/>
      <family val="2"/>
    </font>
    <font>
      <sz val="9"/>
      <color indexed="8"/>
      <name val="Arial"/>
      <family val="2"/>
    </font>
    <font>
      <b/>
      <i/>
      <sz val="10"/>
      <name val="Arial"/>
      <family val="2"/>
    </font>
    <font>
      <i/>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58"/>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0" borderId="2" applyNumberFormat="0" applyFill="0" applyAlignment="0" applyProtection="0"/>
    <xf numFmtId="0" fontId="40" fillId="27" borderId="1" applyNumberFormat="0" applyAlignment="0" applyProtection="0"/>
    <xf numFmtId="164" fontId="0" fillId="0" borderId="0" applyFill="0" applyBorder="0" applyAlignment="0" applyProtection="0"/>
    <xf numFmtId="0" fontId="41"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2" fillId="29" borderId="0" applyNumberFormat="0" applyBorder="0" applyAlignment="0" applyProtection="0"/>
    <xf numFmtId="0" fontId="0" fillId="30" borderId="0">
      <alignment/>
      <protection/>
    </xf>
    <xf numFmtId="0" fontId="0" fillId="31" borderId="3" applyNumberFormat="0" applyFont="0" applyAlignment="0" applyProtection="0"/>
    <xf numFmtId="9" fontId="0" fillId="0" borderId="0" applyFill="0" applyBorder="0" applyAlignment="0" applyProtection="0"/>
    <xf numFmtId="0" fontId="43" fillId="32"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3" borderId="9" applyNumberFormat="0" applyAlignment="0" applyProtection="0"/>
  </cellStyleXfs>
  <cellXfs count="117">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6" fillId="0" borderId="0" xfId="0" applyFont="1" applyFill="1" applyAlignment="1">
      <alignment horizontal="center"/>
    </xf>
    <xf numFmtId="0" fontId="7" fillId="0" borderId="0" xfId="0" applyFont="1" applyFill="1" applyAlignment="1">
      <alignment horizontal="center"/>
    </xf>
    <xf numFmtId="2" fontId="1" fillId="0" borderId="0" xfId="0" applyNumberFormat="1" applyFont="1" applyFill="1" applyAlignment="1">
      <alignment horizontal="center"/>
    </xf>
    <xf numFmtId="165" fontId="8" fillId="0" borderId="0" xfId="0" applyNumberFormat="1" applyFont="1" applyFill="1" applyAlignment="1">
      <alignment horizontal="center"/>
    </xf>
    <xf numFmtId="0" fontId="6" fillId="0" borderId="10" xfId="0" applyFont="1" applyFill="1" applyBorder="1" applyAlignment="1">
      <alignment horizontal="left"/>
    </xf>
    <xf numFmtId="0" fontId="6" fillId="0" borderId="11" xfId="0" applyFont="1" applyFill="1" applyBorder="1" applyAlignment="1">
      <alignment horizontal="left"/>
    </xf>
    <xf numFmtId="0" fontId="7" fillId="0" borderId="0" xfId="0" applyFont="1" applyFill="1" applyAlignment="1">
      <alignment/>
    </xf>
    <xf numFmtId="0" fontId="7" fillId="0" borderId="12" xfId="0" applyFont="1" applyFill="1" applyBorder="1" applyAlignment="1">
      <alignment/>
    </xf>
    <xf numFmtId="0" fontId="7" fillId="0" borderId="13" xfId="0" applyFont="1" applyFill="1" applyBorder="1" applyAlignment="1">
      <alignment/>
    </xf>
    <xf numFmtId="2" fontId="7" fillId="0" borderId="0" xfId="0" applyNumberFormat="1" applyFont="1" applyFill="1" applyAlignment="1">
      <alignment/>
    </xf>
    <xf numFmtId="165" fontId="7" fillId="0" borderId="0" xfId="0" applyNumberFormat="1" applyFont="1" applyFill="1" applyAlignment="1">
      <alignment/>
    </xf>
    <xf numFmtId="0" fontId="7" fillId="0" borderId="12" xfId="0" applyFont="1" applyFill="1" applyBorder="1" applyAlignment="1">
      <alignment horizontal="left"/>
    </xf>
    <xf numFmtId="165" fontId="7" fillId="0" borderId="0" xfId="0" applyNumberFormat="1" applyFont="1" applyFill="1" applyAlignment="1">
      <alignment horizontal="left"/>
    </xf>
    <xf numFmtId="0" fontId="7" fillId="0" borderId="13" xfId="0" applyFont="1" applyFill="1" applyBorder="1" applyAlignment="1">
      <alignment horizontal="left"/>
    </xf>
    <xf numFmtId="0" fontId="7" fillId="0" borderId="0" xfId="0" applyFont="1" applyFill="1" applyAlignment="1">
      <alignment horizontal="left"/>
    </xf>
    <xf numFmtId="0" fontId="7" fillId="0" borderId="0" xfId="0" applyFont="1" applyFill="1" applyBorder="1" applyAlignment="1">
      <alignment/>
    </xf>
    <xf numFmtId="0" fontId="7" fillId="0" borderId="14" xfId="0" applyFont="1" applyFill="1" applyBorder="1" applyAlignment="1">
      <alignment horizontal="left"/>
    </xf>
    <xf numFmtId="0" fontId="7" fillId="0" borderId="15" xfId="0" applyFont="1" applyFill="1" applyBorder="1" applyAlignment="1">
      <alignment/>
    </xf>
    <xf numFmtId="1" fontId="9" fillId="0" borderId="0" xfId="0" applyNumberFormat="1" applyFont="1" applyFill="1" applyAlignment="1">
      <alignment horizontal="left"/>
    </xf>
    <xf numFmtId="0" fontId="10" fillId="0" borderId="0" xfId="0" applyFont="1" applyFill="1" applyAlignment="1">
      <alignment/>
    </xf>
    <xf numFmtId="2" fontId="6" fillId="0" borderId="0" xfId="0" applyNumberFormat="1" applyFont="1" applyFill="1" applyAlignment="1">
      <alignment horizontal="left"/>
    </xf>
    <xf numFmtId="0" fontId="0" fillId="0" borderId="0" xfId="0" applyFont="1" applyFill="1" applyAlignment="1">
      <alignment/>
    </xf>
    <xf numFmtId="0" fontId="11" fillId="0" borderId="16" xfId="0" applyFont="1" applyFill="1" applyBorder="1" applyAlignment="1">
      <alignment horizontal="center"/>
    </xf>
    <xf numFmtId="0" fontId="11" fillId="0" borderId="17" xfId="0" applyFont="1" applyFill="1" applyBorder="1" applyAlignment="1">
      <alignment horizontal="center" wrapText="1"/>
    </xf>
    <xf numFmtId="0" fontId="11" fillId="0" borderId="18" xfId="0" applyFont="1" applyFill="1" applyBorder="1" applyAlignment="1">
      <alignment horizontal="center"/>
    </xf>
    <xf numFmtId="0" fontId="11" fillId="0" borderId="17" xfId="0" applyFont="1" applyFill="1" applyBorder="1" applyAlignment="1">
      <alignment horizontal="center"/>
    </xf>
    <xf numFmtId="166" fontId="11" fillId="0" borderId="17" xfId="0" applyNumberFormat="1" applyFont="1" applyFill="1" applyBorder="1" applyAlignment="1">
      <alignment horizontal="center"/>
    </xf>
    <xf numFmtId="0" fontId="0" fillId="0" borderId="12" xfId="0" applyFont="1" applyFill="1" applyBorder="1" applyAlignment="1">
      <alignment horizontal="left"/>
    </xf>
    <xf numFmtId="0" fontId="0" fillId="0" borderId="19" xfId="0" applyFont="1" applyFill="1" applyBorder="1" applyAlignment="1">
      <alignment horizontal="center"/>
    </xf>
    <xf numFmtId="0" fontId="0" fillId="0" borderId="0" xfId="0" applyFont="1" applyFill="1" applyAlignment="1">
      <alignment horizontal="center"/>
    </xf>
    <xf numFmtId="0" fontId="0" fillId="0" borderId="12" xfId="0" applyFont="1" applyFill="1" applyBorder="1" applyAlignment="1">
      <alignment horizontal="center"/>
    </xf>
    <xf numFmtId="166" fontId="0" fillId="0" borderId="19" xfId="0" applyNumberFormat="1" applyFont="1" applyFill="1" applyBorder="1" applyAlignment="1">
      <alignment horizontal="center"/>
    </xf>
    <xf numFmtId="0" fontId="4" fillId="0" borderId="17" xfId="0" applyFont="1" applyFill="1" applyBorder="1" applyAlignment="1">
      <alignment horizontal="left"/>
    </xf>
    <xf numFmtId="0" fontId="1" fillId="0" borderId="17" xfId="0" applyFont="1" applyFill="1" applyBorder="1" applyAlignment="1">
      <alignment horizontal="center"/>
    </xf>
    <xf numFmtId="0" fontId="1" fillId="0" borderId="18" xfId="0" applyFont="1" applyFill="1" applyBorder="1" applyAlignment="1">
      <alignment horizontal="center"/>
    </xf>
    <xf numFmtId="167" fontId="4" fillId="0" borderId="17" xfId="0" applyNumberFormat="1" applyFont="1" applyFill="1" applyBorder="1" applyAlignment="1">
      <alignment horizontal="center"/>
    </xf>
    <xf numFmtId="0" fontId="7" fillId="0" borderId="16" xfId="0" applyFont="1" applyFill="1" applyBorder="1" applyAlignment="1">
      <alignment/>
    </xf>
    <xf numFmtId="0" fontId="7" fillId="0" borderId="18" xfId="0" applyFont="1" applyFill="1" applyBorder="1" applyAlignment="1">
      <alignment/>
    </xf>
    <xf numFmtId="2" fontId="6" fillId="0" borderId="16" xfId="0" applyNumberFormat="1" applyFont="1" applyFill="1" applyBorder="1" applyAlignment="1">
      <alignment horizontal="center"/>
    </xf>
    <xf numFmtId="165" fontId="6" fillId="0" borderId="17" xfId="0" applyNumberFormat="1" applyFont="1" applyFill="1" applyBorder="1" applyAlignment="1">
      <alignment horizontal="center"/>
    </xf>
    <xf numFmtId="0" fontId="4" fillId="0" borderId="17" xfId="0" applyFont="1" applyFill="1" applyBorder="1" applyAlignment="1">
      <alignment horizontal="center"/>
    </xf>
    <xf numFmtId="0" fontId="6" fillId="0" borderId="12" xfId="0" applyFont="1" applyFill="1" applyBorder="1" applyAlignment="1">
      <alignment/>
    </xf>
    <xf numFmtId="0" fontId="6" fillId="0" borderId="0" xfId="0" applyFont="1" applyFill="1" applyBorder="1" applyAlignment="1">
      <alignment/>
    </xf>
    <xf numFmtId="168" fontId="7" fillId="0" borderId="19" xfId="0" applyNumberFormat="1" applyFont="1" applyFill="1" applyBorder="1" applyAlignment="1">
      <alignment/>
    </xf>
    <xf numFmtId="169" fontId="7" fillId="0" borderId="13" xfId="0" applyNumberFormat="1" applyFont="1" applyFill="1" applyBorder="1" applyAlignment="1">
      <alignment horizontal="center"/>
    </xf>
    <xf numFmtId="170" fontId="1" fillId="0" borderId="19" xfId="0" applyNumberFormat="1" applyFont="1" applyFill="1" applyBorder="1" applyAlignment="1">
      <alignment/>
    </xf>
    <xf numFmtId="0" fontId="12" fillId="0" borderId="12" xfId="0" applyFont="1" applyFill="1" applyBorder="1" applyAlignment="1">
      <alignment/>
    </xf>
    <xf numFmtId="0" fontId="12" fillId="0" borderId="0" xfId="0" applyFont="1" applyFill="1" applyBorder="1" applyAlignment="1">
      <alignment/>
    </xf>
    <xf numFmtId="168" fontId="12" fillId="0" borderId="19" xfId="0" applyNumberFormat="1" applyFont="1" applyFill="1" applyBorder="1" applyAlignment="1">
      <alignment horizontal="center"/>
    </xf>
    <xf numFmtId="169" fontId="12" fillId="0" borderId="13" xfId="0" applyNumberFormat="1" applyFont="1" applyFill="1" applyBorder="1" applyAlignment="1">
      <alignment horizontal="center"/>
    </xf>
    <xf numFmtId="167" fontId="0" fillId="0" borderId="19" xfId="0" applyNumberFormat="1" applyFont="1" applyFill="1" applyBorder="1" applyAlignment="1">
      <alignment horizontal="center"/>
    </xf>
    <xf numFmtId="0" fontId="12" fillId="0" borderId="12" xfId="0" applyFont="1" applyFill="1" applyBorder="1" applyAlignment="1">
      <alignment horizontal="left"/>
    </xf>
    <xf numFmtId="0" fontId="12" fillId="0" borderId="0" xfId="0" applyFont="1" applyFill="1" applyBorder="1" applyAlignment="1">
      <alignment horizontal="left"/>
    </xf>
    <xf numFmtId="168" fontId="12" fillId="0" borderId="13" xfId="0" applyNumberFormat="1" applyFont="1" applyFill="1" applyBorder="1" applyAlignment="1">
      <alignment horizontal="center"/>
    </xf>
    <xf numFmtId="0" fontId="13" fillId="0" borderId="12" xfId="0" applyFont="1" applyFill="1" applyBorder="1" applyAlignment="1">
      <alignment/>
    </xf>
    <xf numFmtId="0" fontId="13" fillId="0" borderId="0" xfId="0" applyFont="1" applyFill="1" applyBorder="1" applyAlignment="1">
      <alignment/>
    </xf>
    <xf numFmtId="2" fontId="12" fillId="0" borderId="19" xfId="0" applyNumberFormat="1" applyFont="1" applyFill="1" applyBorder="1" applyAlignment="1">
      <alignment/>
    </xf>
    <xf numFmtId="2" fontId="7" fillId="0" borderId="19" xfId="0" applyNumberFormat="1" applyFont="1" applyFill="1" applyBorder="1" applyAlignment="1">
      <alignment/>
    </xf>
    <xf numFmtId="165" fontId="7" fillId="0" borderId="13" xfId="0" applyNumberFormat="1" applyFont="1" applyFill="1" applyBorder="1" applyAlignment="1">
      <alignment horizontal="center"/>
    </xf>
    <xf numFmtId="167" fontId="1" fillId="0" borderId="19" xfId="0" applyNumberFormat="1" applyFont="1" applyFill="1" applyBorder="1" applyAlignment="1">
      <alignment/>
    </xf>
    <xf numFmtId="167" fontId="4" fillId="0" borderId="17" xfId="0" applyNumberFormat="1" applyFont="1" applyFill="1" applyBorder="1" applyAlignment="1">
      <alignment/>
    </xf>
    <xf numFmtId="2" fontId="1" fillId="0" borderId="13" xfId="0" applyNumberFormat="1" applyFont="1" applyFill="1" applyBorder="1" applyAlignment="1">
      <alignment/>
    </xf>
    <xf numFmtId="0" fontId="6" fillId="0" borderId="14" xfId="0" applyFont="1" applyFill="1" applyBorder="1" applyAlignment="1">
      <alignment/>
    </xf>
    <xf numFmtId="0" fontId="6" fillId="0" borderId="20" xfId="0" applyFont="1" applyFill="1" applyBorder="1" applyAlignment="1">
      <alignment/>
    </xf>
    <xf numFmtId="0" fontId="7" fillId="0" borderId="20" xfId="0" applyFont="1" applyFill="1" applyBorder="1" applyAlignment="1">
      <alignment/>
    </xf>
    <xf numFmtId="2" fontId="7" fillId="0" borderId="14" xfId="0" applyNumberFormat="1" applyFont="1" applyFill="1" applyBorder="1" applyAlignment="1">
      <alignment/>
    </xf>
    <xf numFmtId="165" fontId="6" fillId="0" borderId="21" xfId="0" applyNumberFormat="1" applyFont="1" applyFill="1" applyBorder="1" applyAlignment="1">
      <alignment horizontal="center"/>
    </xf>
    <xf numFmtId="167" fontId="1" fillId="0" borderId="21" xfId="0" applyNumberFormat="1" applyFont="1" applyFill="1" applyBorder="1" applyAlignment="1">
      <alignment/>
    </xf>
    <xf numFmtId="165" fontId="15" fillId="0" borderId="0" xfId="0" applyNumberFormat="1" applyFont="1" applyFill="1" applyAlignment="1">
      <alignment horizontal="center"/>
    </xf>
    <xf numFmtId="0" fontId="11" fillId="0" borderId="16" xfId="0" applyFont="1" applyFill="1" applyBorder="1" applyAlignment="1">
      <alignment horizontal="left"/>
    </xf>
    <xf numFmtId="0" fontId="0" fillId="0" borderId="14" xfId="0" applyFont="1" applyFill="1" applyBorder="1" applyAlignment="1">
      <alignment horizontal="left"/>
    </xf>
    <xf numFmtId="0" fontId="0" fillId="0" borderId="21" xfId="0" applyFont="1" applyFill="1" applyBorder="1" applyAlignment="1">
      <alignment horizontal="center"/>
    </xf>
    <xf numFmtId="0" fontId="0" fillId="0" borderId="20" xfId="0" applyFont="1" applyFill="1" applyBorder="1" applyAlignment="1">
      <alignment horizontal="center"/>
    </xf>
    <xf numFmtId="0" fontId="11" fillId="0" borderId="0" xfId="0" applyFont="1" applyFill="1" applyAlignment="1">
      <alignment horizontal="left"/>
    </xf>
    <xf numFmtId="0" fontId="16" fillId="0" borderId="0" xfId="0" applyFont="1" applyFill="1" applyAlignment="1">
      <alignment/>
    </xf>
    <xf numFmtId="0" fontId="16" fillId="0" borderId="0" xfId="0" applyFont="1" applyFill="1" applyAlignment="1">
      <alignment horizontal="right"/>
    </xf>
    <xf numFmtId="169" fontId="0" fillId="0" borderId="0" xfId="0" applyNumberFormat="1" applyFont="1" applyFill="1" applyAlignment="1">
      <alignment/>
    </xf>
    <xf numFmtId="168" fontId="0" fillId="0" borderId="0" xfId="0" applyNumberFormat="1" applyFont="1" applyFill="1" applyAlignment="1">
      <alignment horizontal="left"/>
    </xf>
    <xf numFmtId="169" fontId="11" fillId="0" borderId="0" xfId="0" applyNumberFormat="1" applyFont="1" applyFill="1" applyAlignment="1">
      <alignment/>
    </xf>
    <xf numFmtId="168" fontId="0" fillId="0" borderId="0" xfId="0" applyNumberFormat="1" applyFont="1" applyFill="1" applyAlignment="1">
      <alignment horizontal="center"/>
    </xf>
    <xf numFmtId="169" fontId="16" fillId="0" borderId="0" xfId="0" applyNumberFormat="1" applyFont="1" applyFill="1" applyAlignment="1">
      <alignment/>
    </xf>
    <xf numFmtId="168" fontId="17" fillId="0" borderId="0" xfId="0" applyNumberFormat="1" applyFont="1" applyFill="1" applyAlignment="1">
      <alignment horizontal="center"/>
    </xf>
    <xf numFmtId="171" fontId="0" fillId="0" borderId="0" xfId="0" applyNumberFormat="1" applyFont="1" applyFill="1" applyAlignment="1">
      <alignment horizontal="center"/>
    </xf>
    <xf numFmtId="0" fontId="11" fillId="0" borderId="0" xfId="0" applyFont="1" applyFill="1" applyAlignment="1">
      <alignment/>
    </xf>
    <xf numFmtId="169" fontId="0" fillId="0" borderId="0" xfId="0" applyNumberFormat="1" applyFont="1" applyFill="1" applyAlignment="1">
      <alignment wrapText="1"/>
    </xf>
    <xf numFmtId="0" fontId="0" fillId="0" borderId="0" xfId="0" applyFont="1" applyFill="1" applyAlignment="1">
      <alignment horizontal="right"/>
    </xf>
    <xf numFmtId="0" fontId="0" fillId="0" borderId="0" xfId="0" applyFont="1" applyFill="1" applyAlignment="1">
      <alignment/>
    </xf>
    <xf numFmtId="0" fontId="11" fillId="0" borderId="0" xfId="0" applyFont="1" applyFill="1" applyAlignment="1">
      <alignment horizontal="right"/>
    </xf>
    <xf numFmtId="171" fontId="11" fillId="0" borderId="0" xfId="0" applyNumberFormat="1" applyFont="1" applyFill="1" applyAlignment="1">
      <alignment horizontal="center"/>
    </xf>
    <xf numFmtId="0" fontId="11" fillId="0" borderId="16" xfId="0" applyFont="1" applyFill="1" applyBorder="1" applyAlignment="1">
      <alignment horizontal="left" vertical="center"/>
    </xf>
    <xf numFmtId="0" fontId="11" fillId="0" borderId="18" xfId="0" applyFont="1" applyFill="1" applyBorder="1" applyAlignment="1">
      <alignment horizontal="center" vertical="center"/>
    </xf>
    <xf numFmtId="0" fontId="17" fillId="0" borderId="0" xfId="0" applyFont="1" applyFill="1" applyAlignment="1">
      <alignment horizontal="right"/>
    </xf>
    <xf numFmtId="0" fontId="17" fillId="0" borderId="0" xfId="50" applyFont="1" applyFill="1" applyBorder="1" applyAlignment="1">
      <alignment horizontal="right"/>
      <protection/>
    </xf>
    <xf numFmtId="171" fontId="1" fillId="0" borderId="0" xfId="0" applyNumberFormat="1" applyFont="1" applyFill="1" applyAlignment="1">
      <alignment/>
    </xf>
    <xf numFmtId="0" fontId="0" fillId="0" borderId="0" xfId="0" applyFont="1" applyFill="1" applyBorder="1" applyAlignment="1">
      <alignment wrapText="1"/>
    </xf>
    <xf numFmtId="171" fontId="17" fillId="0" borderId="0" xfId="50" applyNumberFormat="1" applyFont="1" applyFill="1" applyBorder="1" applyAlignment="1">
      <alignment horizontal="center"/>
      <protection/>
    </xf>
    <xf numFmtId="0" fontId="8" fillId="0" borderId="0" xfId="0" applyFont="1" applyFill="1" applyBorder="1" applyAlignment="1">
      <alignment horizontal="left" wrapText="1"/>
    </xf>
    <xf numFmtId="171" fontId="0" fillId="0" borderId="17" xfId="50" applyNumberFormat="1" applyFont="1" applyFill="1" applyBorder="1" applyAlignment="1">
      <alignment horizontal="center"/>
      <protection/>
    </xf>
    <xf numFmtId="0" fontId="11" fillId="0" borderId="0" xfId="0" applyFont="1" applyFill="1" applyBorder="1" applyAlignment="1">
      <alignment/>
    </xf>
    <xf numFmtId="0" fontId="16" fillId="0" borderId="0" xfId="0" applyFont="1" applyFill="1" applyBorder="1" applyAlignment="1">
      <alignment/>
    </xf>
    <xf numFmtId="171" fontId="16" fillId="0" borderId="17" xfId="50" applyNumberFormat="1" applyFont="1" applyFill="1" applyBorder="1" applyAlignment="1">
      <alignment horizontal="center"/>
      <protection/>
    </xf>
    <xf numFmtId="171" fontId="11" fillId="0" borderId="22" xfId="50" applyNumberFormat="1" applyFont="1" applyFill="1" applyBorder="1" applyAlignment="1">
      <alignment horizontal="center" vertical="center"/>
      <protection/>
    </xf>
    <xf numFmtId="168" fontId="0" fillId="0" borderId="0" xfId="0" applyNumberFormat="1" applyFont="1" applyFill="1" applyBorder="1" applyAlignment="1">
      <alignment horizontal="right"/>
    </xf>
    <xf numFmtId="0" fontId="0" fillId="0" borderId="0" xfId="0" applyFont="1" applyFill="1" applyBorder="1" applyAlignment="1">
      <alignment horizontal="right"/>
    </xf>
    <xf numFmtId="171" fontId="13" fillId="0" borderId="23" xfId="0" applyNumberFormat="1" applyFont="1" applyFill="1" applyBorder="1" applyAlignment="1">
      <alignment horizontal="center"/>
    </xf>
    <xf numFmtId="169" fontId="0" fillId="0" borderId="13" xfId="0" applyNumberFormat="1" applyFont="1" applyFill="1" applyBorder="1" applyAlignment="1">
      <alignment horizontal="right"/>
    </xf>
    <xf numFmtId="171" fontId="12" fillId="0" borderId="17" xfId="50" applyNumberFormat="1" applyFont="1" applyFill="1" applyBorder="1" applyAlignment="1">
      <alignment horizontal="center"/>
      <protection/>
    </xf>
    <xf numFmtId="0" fontId="0" fillId="0" borderId="0" xfId="0" applyFont="1" applyFill="1" applyBorder="1" applyAlignment="1">
      <alignment vertical="top"/>
    </xf>
    <xf numFmtId="166" fontId="11" fillId="0" borderId="17" xfId="0" applyNumberFormat="1" applyFont="1" applyFill="1" applyBorder="1" applyAlignment="1">
      <alignment horizontal="center"/>
    </xf>
    <xf numFmtId="166" fontId="0" fillId="0" borderId="24" xfId="0" applyNumberFormat="1" applyFont="1" applyFill="1" applyBorder="1" applyAlignment="1">
      <alignment horizontal="center"/>
    </xf>
    <xf numFmtId="166" fontId="0" fillId="0" borderId="19" xfId="0" applyNumberFormat="1" applyFont="1" applyFill="1" applyBorder="1" applyAlignment="1">
      <alignment horizontal="center"/>
    </xf>
    <xf numFmtId="166" fontId="0" fillId="0" borderId="21" xfId="0" applyNumberFormat="1"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Comma" xfId="45"/>
    <cellStyle name="Comma [0]" xfId="46"/>
    <cellStyle name="Currency" xfId="47"/>
    <cellStyle name="Currency [0]" xfId="48"/>
    <cellStyle name="Neutre" xfId="49"/>
    <cellStyle name="Normal_Feuil1"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jean@dupond.fr" TargetMode="External"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6">
      <selection activeCell="A46" sqref="A46"/>
    </sheetView>
  </sheetViews>
  <sheetFormatPr defaultColWidth="11.421875" defaultRowHeight="12.75"/>
  <cols>
    <col min="1" max="1" width="11.421875" style="1" customWidth="1"/>
    <col min="2" max="2" width="20.421875" style="1" customWidth="1"/>
    <col min="3" max="3" width="8.140625" style="1" customWidth="1"/>
    <col min="4" max="4" width="9.7109375" style="1" customWidth="1"/>
    <col min="5" max="5" width="11.00390625" style="1" customWidth="1"/>
    <col min="6" max="6" width="13.00390625" style="1" customWidth="1"/>
    <col min="7" max="16384" width="11.421875" style="1" customWidth="1"/>
  </cols>
  <sheetData>
    <row r="1" spans="2:4" ht="27.75">
      <c r="B1" s="2" t="s">
        <v>0</v>
      </c>
      <c r="C1" s="2"/>
      <c r="D1" s="3"/>
    </row>
    <row r="2" spans="2:4" ht="15">
      <c r="B2" s="4"/>
      <c r="C2" s="4"/>
      <c r="D2" s="4" t="s">
        <v>1</v>
      </c>
    </row>
    <row r="3" spans="1:5" ht="15">
      <c r="A3" s="5"/>
      <c r="B3" s="5"/>
      <c r="C3" s="6"/>
      <c r="D3" s="7"/>
      <c r="E3" s="8" t="s">
        <v>2</v>
      </c>
    </row>
    <row r="4" spans="1:4" ht="15">
      <c r="A4" s="9" t="s">
        <v>3</v>
      </c>
      <c r="B4" s="10"/>
      <c r="C4" s="11"/>
      <c r="D4" s="11"/>
    </row>
    <row r="5" spans="1:5" ht="14.25">
      <c r="A5" s="12" t="s">
        <v>4</v>
      </c>
      <c r="B5" s="13"/>
      <c r="C5" s="11"/>
      <c r="D5" s="14"/>
      <c r="E5" s="15"/>
    </row>
    <row r="6" spans="1:5" ht="14.25">
      <c r="A6" s="12" t="s">
        <v>4</v>
      </c>
      <c r="B6" s="13"/>
      <c r="C6" s="11"/>
      <c r="D6" s="14"/>
      <c r="E6" s="15"/>
    </row>
    <row r="7" spans="1:5" ht="14.25">
      <c r="A7" s="16" t="s">
        <v>5</v>
      </c>
      <c r="B7" s="13"/>
      <c r="C7" s="11"/>
      <c r="D7" s="11"/>
      <c r="E7" s="17"/>
    </row>
    <row r="8" spans="1:5" ht="14.25">
      <c r="A8" s="16" t="s">
        <v>6</v>
      </c>
      <c r="B8" s="18"/>
      <c r="C8" s="11"/>
      <c r="D8" s="11"/>
      <c r="E8" s="19"/>
    </row>
    <row r="9" spans="1:6" ht="14.25">
      <c r="A9" s="20" t="s">
        <v>7</v>
      </c>
      <c r="B9" s="13"/>
      <c r="C9" s="11"/>
      <c r="D9" s="11"/>
      <c r="F9" s="14" t="s">
        <v>8</v>
      </c>
    </row>
    <row r="10" spans="1:5" ht="14.25">
      <c r="A10" s="21" t="s">
        <v>9</v>
      </c>
      <c r="B10" s="22"/>
      <c r="C10" s="20"/>
      <c r="D10" s="11"/>
      <c r="E10" s="19"/>
    </row>
    <row r="11" spans="1:6" ht="14.25">
      <c r="A11" s="11"/>
      <c r="B11" s="11"/>
      <c r="C11" s="11"/>
      <c r="D11" s="23" t="s">
        <v>10</v>
      </c>
      <c r="E11" s="19"/>
      <c r="F11" s="24" t="s">
        <v>11</v>
      </c>
    </row>
    <row r="12" spans="1:6" ht="15">
      <c r="A12" s="11"/>
      <c r="B12" s="11"/>
      <c r="C12" s="11"/>
      <c r="D12" s="25" t="s">
        <v>12</v>
      </c>
      <c r="E12" s="19"/>
      <c r="F12" s="1" t="s">
        <v>13</v>
      </c>
    </row>
    <row r="13" spans="1:5" ht="14.25">
      <c r="A13" s="11"/>
      <c r="B13" s="11"/>
      <c r="C13" s="11"/>
      <c r="D13" s="19" t="s">
        <v>4</v>
      </c>
      <c r="E13" s="15"/>
    </row>
    <row r="14" spans="1:5" ht="14.25">
      <c r="A14" s="11"/>
      <c r="B14" s="11"/>
      <c r="C14" s="11"/>
      <c r="D14" s="14" t="s">
        <v>4</v>
      </c>
      <c r="E14" s="15"/>
    </row>
    <row r="15" ht="7.5" customHeight="1"/>
    <row r="16" ht="14.25">
      <c r="A16" s="1" t="s">
        <v>14</v>
      </c>
    </row>
    <row r="17" spans="1:2" ht="14.25">
      <c r="A17" s="26" t="s">
        <v>15</v>
      </c>
      <c r="B17" s="26"/>
    </row>
    <row r="18" spans="1:2" ht="14.25">
      <c r="A18" s="26" t="s">
        <v>16</v>
      </c>
      <c r="B18" s="26"/>
    </row>
    <row r="19" spans="1:2" ht="14.25">
      <c r="A19" s="26" t="s">
        <v>17</v>
      </c>
      <c r="B19" s="26"/>
    </row>
    <row r="20" ht="8.25" customHeight="1"/>
    <row r="21" spans="1:6" ht="25.5">
      <c r="A21" s="27" t="s">
        <v>18</v>
      </c>
      <c r="B21" s="28" t="s">
        <v>19</v>
      </c>
      <c r="C21" s="28" t="s">
        <v>20</v>
      </c>
      <c r="D21" s="29" t="s">
        <v>21</v>
      </c>
      <c r="E21" s="30" t="s">
        <v>22</v>
      </c>
      <c r="F21" s="31" t="s">
        <v>23</v>
      </c>
    </row>
    <row r="22" spans="1:6" ht="14.25">
      <c r="A22" s="32" t="s">
        <v>24</v>
      </c>
      <c r="B22" s="33" t="s">
        <v>25</v>
      </c>
      <c r="C22" s="33">
        <v>25</v>
      </c>
      <c r="D22" s="34">
        <v>4</v>
      </c>
      <c r="E22" s="35">
        <v>0</v>
      </c>
      <c r="F22" s="36">
        <f>(C22*D22)+E22</f>
        <v>100</v>
      </c>
    </row>
    <row r="23" spans="1:6" ht="14.25">
      <c r="A23" s="32" t="s">
        <v>26</v>
      </c>
      <c r="B23" s="33" t="s">
        <v>27</v>
      </c>
      <c r="C23" s="33"/>
      <c r="D23" s="34"/>
      <c r="E23" s="35"/>
      <c r="F23" s="36">
        <f>(C23*D23)+E23</f>
        <v>0</v>
      </c>
    </row>
    <row r="24" spans="1:6" ht="14.25">
      <c r="A24" s="32" t="s">
        <v>28</v>
      </c>
      <c r="B24" s="33" t="s">
        <v>29</v>
      </c>
      <c r="C24" s="33"/>
      <c r="D24" s="34"/>
      <c r="E24" s="35"/>
      <c r="F24" s="36">
        <f>(C24*D24)+E24</f>
        <v>0</v>
      </c>
    </row>
    <row r="25" spans="1:6" ht="14.25">
      <c r="A25" s="32" t="s">
        <v>30</v>
      </c>
      <c r="B25" s="33"/>
      <c r="C25" s="33"/>
      <c r="D25" s="34"/>
      <c r="E25" s="33"/>
      <c r="F25" s="36">
        <f>(C25*D25)+E25</f>
        <v>0</v>
      </c>
    </row>
    <row r="26" spans="1:6" ht="15">
      <c r="A26" s="37" t="s">
        <v>31</v>
      </c>
      <c r="B26" s="38"/>
      <c r="C26" s="39"/>
      <c r="D26" s="39"/>
      <c r="E26" s="38"/>
      <c r="F26" s="40">
        <f>SUM(F22:F25)</f>
        <v>100</v>
      </c>
    </row>
    <row r="27" ht="9" customHeight="1"/>
    <row r="28" spans="1:6" ht="15">
      <c r="A28" s="41"/>
      <c r="B28" s="42"/>
      <c r="C28" s="42"/>
      <c r="D28" s="43" t="s">
        <v>32</v>
      </c>
      <c r="E28" s="44" t="s">
        <v>33</v>
      </c>
      <c r="F28" s="45"/>
    </row>
    <row r="29" spans="1:6" ht="15">
      <c r="A29" s="46" t="s">
        <v>34</v>
      </c>
      <c r="B29" s="47"/>
      <c r="C29" s="20"/>
      <c r="D29" s="48"/>
      <c r="E29" s="49"/>
      <c r="F29" s="50"/>
    </row>
    <row r="30" spans="1:6" ht="14.25">
      <c r="A30" s="51" t="s">
        <v>35</v>
      </c>
      <c r="B30" s="52"/>
      <c r="C30" s="52"/>
      <c r="D30" s="53">
        <v>0.004</v>
      </c>
      <c r="E30" s="54">
        <v>1</v>
      </c>
      <c r="F30" s="55">
        <f>SUM(F26*E30*D30)</f>
        <v>0.4</v>
      </c>
    </row>
    <row r="31" spans="1:6" ht="14.25">
      <c r="A31" s="56" t="s">
        <v>36</v>
      </c>
      <c r="B31" s="57"/>
      <c r="C31" s="52"/>
      <c r="D31" s="53">
        <v>0.068</v>
      </c>
      <c r="E31" s="58">
        <v>0.9825</v>
      </c>
      <c r="F31" s="55">
        <f>SUM(F26*E31*D31)</f>
        <v>6.681</v>
      </c>
    </row>
    <row r="32" spans="1:6" ht="14.25">
      <c r="A32" s="56" t="s">
        <v>37</v>
      </c>
      <c r="B32" s="57"/>
      <c r="C32" s="52"/>
      <c r="D32" s="53">
        <v>0.024</v>
      </c>
      <c r="E32" s="58">
        <v>0.9825</v>
      </c>
      <c r="F32" s="55">
        <f>SUM(F26*E32*D32)</f>
        <v>2.358</v>
      </c>
    </row>
    <row r="33" spans="1:6" ht="14.25">
      <c r="A33" s="56" t="s">
        <v>38</v>
      </c>
      <c r="B33" s="57"/>
      <c r="C33" s="52"/>
      <c r="D33" s="53">
        <v>0.005</v>
      </c>
      <c r="E33" s="58">
        <v>0.9825</v>
      </c>
      <c r="F33" s="55">
        <f>SUM(F26*E33*D33)</f>
        <v>0.49125</v>
      </c>
    </row>
    <row r="34" spans="1:6" ht="14.25" customHeight="1">
      <c r="A34" s="56" t="s">
        <v>39</v>
      </c>
      <c r="B34" s="57"/>
      <c r="C34" s="52"/>
      <c r="D34" s="53">
        <v>0.0035</v>
      </c>
      <c r="E34" s="54">
        <v>1</v>
      </c>
      <c r="F34" s="55">
        <f>F26*D34</f>
        <v>0.35000000000000003</v>
      </c>
    </row>
    <row r="35" spans="1:6" ht="14.25" customHeight="1">
      <c r="A35" s="56" t="s">
        <v>40</v>
      </c>
      <c r="B35" s="57"/>
      <c r="C35" s="52"/>
      <c r="D35" s="53">
        <v>0.069</v>
      </c>
      <c r="E35" s="54">
        <v>1</v>
      </c>
      <c r="F35" s="55">
        <f>F26*D35</f>
        <v>6.9</v>
      </c>
    </row>
    <row r="36" spans="1:6" ht="14.25">
      <c r="A36" s="59" t="s">
        <v>41</v>
      </c>
      <c r="B36" s="60"/>
      <c r="C36" s="52"/>
      <c r="D36" s="61"/>
      <c r="E36" s="54"/>
      <c r="F36" s="55">
        <f>SUM(F30:F35)</f>
        <v>17.18025</v>
      </c>
    </row>
    <row r="37" spans="1:6" ht="6" customHeight="1">
      <c r="A37" s="12"/>
      <c r="B37" s="20"/>
      <c r="C37" s="20"/>
      <c r="D37" s="62"/>
      <c r="E37" s="63"/>
      <c r="F37" s="64"/>
    </row>
    <row r="38" spans="1:6" ht="15">
      <c r="A38" s="46" t="s">
        <v>42</v>
      </c>
      <c r="B38" s="20"/>
      <c r="C38" s="20"/>
      <c r="D38" s="62"/>
      <c r="E38" s="63"/>
      <c r="F38" s="65">
        <f>SUM(F26-F36)</f>
        <v>82.81975</v>
      </c>
    </row>
    <row r="39" spans="1:6" ht="14.25">
      <c r="A39" s="12"/>
      <c r="B39" s="20"/>
      <c r="C39" s="20"/>
      <c r="D39" s="62"/>
      <c r="E39" s="63"/>
      <c r="F39" s="66"/>
    </row>
    <row r="40" spans="1:6" ht="15">
      <c r="A40" s="67" t="s">
        <v>43</v>
      </c>
      <c r="B40" s="68"/>
      <c r="C40" s="69"/>
      <c r="D40" s="70"/>
      <c r="E40" s="71"/>
      <c r="F40" s="72">
        <f>SUM(F38+F32+F33)</f>
        <v>85.669</v>
      </c>
    </row>
    <row r="41" ht="14.25">
      <c r="A41" s="26" t="s">
        <v>44</v>
      </c>
    </row>
    <row r="43" ht="14.25">
      <c r="A43" s="1" t="s">
        <v>45</v>
      </c>
    </row>
    <row r="44" ht="5.25" customHeight="1"/>
    <row r="45" spans="1:6" ht="37.5" customHeight="1">
      <c r="A45" s="99" t="s">
        <v>75</v>
      </c>
      <c r="B45" s="99"/>
      <c r="C45" s="99"/>
      <c r="D45" s="99"/>
      <c r="E45" s="99"/>
      <c r="F45" s="99"/>
    </row>
    <row r="46" ht="5.25" customHeight="1"/>
    <row r="47" spans="1:6" ht="63.75" customHeight="1">
      <c r="A47" s="99" t="s">
        <v>46</v>
      </c>
      <c r="B47" s="99"/>
      <c r="C47" s="99"/>
      <c r="D47" s="99"/>
      <c r="E47" s="99"/>
      <c r="F47" s="99"/>
    </row>
  </sheetData>
  <sheetProtection selectLockedCells="1" selectUnlockedCells="1"/>
  <mergeCells count="2">
    <mergeCell ref="A45:F45"/>
    <mergeCell ref="A47:F47"/>
  </mergeCells>
  <printOptions/>
  <pageMargins left="0.7875" right="0.39375"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I49"/>
  <sheetViews>
    <sheetView tabSelected="1" zoomScale="125" zoomScaleNormal="125" zoomScalePageLayoutView="0" workbookViewId="0" topLeftCell="A19">
      <selection activeCell="F27" sqref="F27"/>
    </sheetView>
  </sheetViews>
  <sheetFormatPr defaultColWidth="11.421875" defaultRowHeight="12.75"/>
  <cols>
    <col min="1" max="1" width="15.421875" style="1" customWidth="1"/>
    <col min="2" max="2" width="20.8515625" style="1" customWidth="1"/>
    <col min="3" max="3" width="8.7109375" style="1" customWidth="1"/>
    <col min="4" max="4" width="8.421875" style="1" customWidth="1"/>
    <col min="5" max="5" width="10.421875" style="1" customWidth="1"/>
    <col min="6" max="6" width="17.421875" style="1" customWidth="1"/>
    <col min="7" max="7" width="4.421875" style="1" customWidth="1"/>
    <col min="8" max="8" width="2.57421875" style="1" customWidth="1"/>
    <col min="9" max="16384" width="11.421875" style="1" customWidth="1"/>
  </cols>
  <sheetData>
    <row r="1" spans="2:3" ht="26.25">
      <c r="B1" s="2" t="s">
        <v>0</v>
      </c>
      <c r="C1" s="4"/>
    </row>
    <row r="2" spans="2:4" ht="26.25">
      <c r="B2" s="2"/>
      <c r="C2" s="4"/>
      <c r="D2" s="4" t="s">
        <v>47</v>
      </c>
    </row>
    <row r="3" spans="2:5" ht="15">
      <c r="B3" s="4"/>
      <c r="C3" s="4"/>
      <c r="D3" s="4"/>
      <c r="E3" s="73" t="s">
        <v>2</v>
      </c>
    </row>
    <row r="4" spans="1:4" ht="15">
      <c r="A4" s="9" t="s">
        <v>3</v>
      </c>
      <c r="B4" s="10"/>
      <c r="C4" s="11"/>
      <c r="D4" s="11"/>
    </row>
    <row r="5" spans="1:5" ht="14.25">
      <c r="A5" s="12" t="s">
        <v>4</v>
      </c>
      <c r="B5" s="13"/>
      <c r="C5" s="11"/>
      <c r="D5" s="14"/>
      <c r="E5" s="15"/>
    </row>
    <row r="6" spans="1:5" ht="14.25">
      <c r="A6" s="12" t="s">
        <v>4</v>
      </c>
      <c r="B6" s="13"/>
      <c r="C6" s="11"/>
      <c r="D6" s="14"/>
      <c r="E6" s="15"/>
    </row>
    <row r="7" spans="1:5" ht="14.25">
      <c r="A7" s="16" t="s">
        <v>5</v>
      </c>
      <c r="B7" s="13"/>
      <c r="C7" s="11"/>
      <c r="D7" s="11"/>
      <c r="E7" s="17"/>
    </row>
    <row r="8" spans="1:5" ht="14.25">
      <c r="A8" s="16" t="s">
        <v>6</v>
      </c>
      <c r="B8" s="18"/>
      <c r="C8" s="11"/>
      <c r="D8" s="11"/>
      <c r="E8" s="19"/>
    </row>
    <row r="9" spans="1:6" ht="14.25">
      <c r="A9" s="20" t="s">
        <v>7</v>
      </c>
      <c r="B9" s="13"/>
      <c r="C9" s="11"/>
      <c r="D9" s="11"/>
      <c r="F9" s="14" t="s">
        <v>8</v>
      </c>
    </row>
    <row r="10" spans="1:5" ht="14.25">
      <c r="A10" s="21" t="s">
        <v>9</v>
      </c>
      <c r="B10" s="22"/>
      <c r="C10" s="20"/>
      <c r="D10" s="11"/>
      <c r="E10" s="19"/>
    </row>
    <row r="11" spans="1:6" ht="14.25">
      <c r="A11" s="11"/>
      <c r="B11" s="11"/>
      <c r="C11" s="11"/>
      <c r="D11" s="23" t="s">
        <v>10</v>
      </c>
      <c r="E11" s="19"/>
      <c r="F11" s="24" t="s">
        <v>11</v>
      </c>
    </row>
    <row r="12" spans="1:6" ht="15">
      <c r="A12" s="11"/>
      <c r="B12" s="11"/>
      <c r="C12" s="11"/>
      <c r="D12" s="25" t="s">
        <v>12</v>
      </c>
      <c r="E12" s="19"/>
      <c r="F12" s="1" t="s">
        <v>13</v>
      </c>
    </row>
    <row r="13" spans="1:5" ht="14.25">
      <c r="A13" s="11"/>
      <c r="B13" s="11"/>
      <c r="C13" s="11"/>
      <c r="D13" s="19" t="s">
        <v>4</v>
      </c>
      <c r="E13" s="15"/>
    </row>
    <row r="14" spans="1:5" ht="14.25">
      <c r="A14" s="11"/>
      <c r="B14" s="11"/>
      <c r="C14" s="11"/>
      <c r="D14" s="14" t="s">
        <v>4</v>
      </c>
      <c r="E14" s="15"/>
    </row>
    <row r="15" ht="9" customHeight="1"/>
    <row r="16" ht="14.25">
      <c r="A16" s="1" t="s">
        <v>14</v>
      </c>
    </row>
    <row r="17" spans="1:9" ht="14.25">
      <c r="A17" s="26" t="s">
        <v>48</v>
      </c>
      <c r="B17" s="26"/>
      <c r="C17" s="26"/>
      <c r="D17" s="26"/>
      <c r="E17" s="26"/>
      <c r="F17" s="26"/>
      <c r="G17" s="26"/>
      <c r="H17" s="26"/>
      <c r="I17" s="26"/>
    </row>
    <row r="18" spans="1:9" ht="14.25">
      <c r="A18" s="26" t="s">
        <v>49</v>
      </c>
      <c r="B18" s="26"/>
      <c r="C18" s="26"/>
      <c r="D18" s="26"/>
      <c r="E18" s="26"/>
      <c r="F18" s="26"/>
      <c r="G18" s="26"/>
      <c r="H18" s="26"/>
      <c r="I18" s="26"/>
    </row>
    <row r="19" spans="1:9" ht="14.25">
      <c r="A19" s="112" t="s">
        <v>17</v>
      </c>
      <c r="B19" s="112"/>
      <c r="C19" s="112"/>
      <c r="D19" s="112"/>
      <c r="E19" s="112"/>
      <c r="F19" s="112"/>
      <c r="G19" s="112"/>
      <c r="H19" s="112"/>
      <c r="I19" s="112"/>
    </row>
    <row r="20" ht="5.25" customHeight="1"/>
    <row r="21" spans="1:7" ht="38.25">
      <c r="A21" s="74" t="s">
        <v>18</v>
      </c>
      <c r="B21" s="28" t="s">
        <v>50</v>
      </c>
      <c r="C21" s="28" t="s">
        <v>51</v>
      </c>
      <c r="D21" s="29" t="s">
        <v>21</v>
      </c>
      <c r="E21" s="30" t="s">
        <v>22</v>
      </c>
      <c r="F21" s="113" t="s">
        <v>23</v>
      </c>
      <c r="G21" s="113"/>
    </row>
    <row r="22" spans="1:7" ht="14.25">
      <c r="A22" s="32" t="s">
        <v>24</v>
      </c>
      <c r="B22" s="33" t="s">
        <v>25</v>
      </c>
      <c r="C22" s="33">
        <v>25</v>
      </c>
      <c r="D22" s="34">
        <v>4</v>
      </c>
      <c r="E22" s="35">
        <v>0</v>
      </c>
      <c r="F22" s="114">
        <f>(C22*D22)+E22</f>
        <v>100</v>
      </c>
      <c r="G22" s="114"/>
    </row>
    <row r="23" spans="1:7" ht="14.25">
      <c r="A23" s="32" t="s">
        <v>26</v>
      </c>
      <c r="B23" s="33"/>
      <c r="C23" s="33"/>
      <c r="D23" s="34"/>
      <c r="E23" s="35"/>
      <c r="F23" s="115">
        <f>(C23*D23)+E23</f>
        <v>0</v>
      </c>
      <c r="G23" s="115"/>
    </row>
    <row r="24" spans="1:7" ht="14.25">
      <c r="A24" s="32" t="s">
        <v>28</v>
      </c>
      <c r="B24" s="33"/>
      <c r="C24" s="33"/>
      <c r="D24" s="34"/>
      <c r="E24" s="35"/>
      <c r="F24" s="115">
        <f>(C24*D24)+E24</f>
        <v>0</v>
      </c>
      <c r="G24" s="115"/>
    </row>
    <row r="25" spans="1:7" ht="14.25">
      <c r="A25" s="75" t="s">
        <v>30</v>
      </c>
      <c r="B25" s="76"/>
      <c r="C25" s="76"/>
      <c r="D25" s="77"/>
      <c r="E25" s="76"/>
      <c r="F25" s="116">
        <f>(C25*D25)+E25</f>
        <v>0</v>
      </c>
      <c r="G25" s="116"/>
    </row>
    <row r="26" spans="1:7" ht="14.25">
      <c r="A26" s="78" t="s">
        <v>52</v>
      </c>
      <c r="B26" s="26"/>
      <c r="C26" s="78"/>
      <c r="D26" s="79"/>
      <c r="E26" s="80"/>
      <c r="F26" s="109">
        <v>100</v>
      </c>
      <c r="G26" s="109"/>
    </row>
    <row r="27" spans="1:7" ht="7.5" customHeight="1">
      <c r="A27" s="26"/>
      <c r="B27" s="26"/>
      <c r="C27" s="26"/>
      <c r="D27" s="26"/>
      <c r="E27" s="26"/>
      <c r="F27" s="26"/>
      <c r="G27" s="26"/>
    </row>
    <row r="28" spans="1:7" ht="14.25">
      <c r="A28" s="81" t="s">
        <v>53</v>
      </c>
      <c r="B28" s="26"/>
      <c r="C28" s="110" t="s">
        <v>54</v>
      </c>
      <c r="D28" s="110"/>
      <c r="E28" s="110"/>
      <c r="F28" s="111">
        <f>10%*F26</f>
        <v>10</v>
      </c>
      <c r="G28" s="111"/>
    </row>
    <row r="29" spans="1:7" ht="14.25">
      <c r="A29" s="81" t="s">
        <v>55</v>
      </c>
      <c r="B29" s="26"/>
      <c r="C29" s="107" t="s">
        <v>56</v>
      </c>
      <c r="D29" s="107"/>
      <c r="E29" s="107"/>
      <c r="F29" s="102">
        <f>-9.2%*F26</f>
        <v>-9.2</v>
      </c>
      <c r="G29" s="102"/>
    </row>
    <row r="30" spans="1:7" ht="14.25">
      <c r="A30" s="82" t="s">
        <v>57</v>
      </c>
      <c r="B30" s="26"/>
      <c r="C30" s="82"/>
      <c r="D30" s="83"/>
      <c r="E30" s="84"/>
      <c r="F30" s="102">
        <f>F26+F28+F29</f>
        <v>100.8</v>
      </c>
      <c r="G30" s="102"/>
    </row>
    <row r="31" spans="1:7" ht="7.5" customHeight="1">
      <c r="A31" s="26"/>
      <c r="B31" s="26"/>
      <c r="C31" s="83"/>
      <c r="D31" s="85"/>
      <c r="E31" s="86"/>
      <c r="F31" s="87"/>
      <c r="G31" s="26"/>
    </row>
    <row r="32" spans="1:7" ht="10.5" customHeight="1">
      <c r="A32" s="88" t="s">
        <v>58</v>
      </c>
      <c r="B32" s="26"/>
      <c r="C32" s="88"/>
      <c r="D32" s="83"/>
      <c r="E32" s="84"/>
      <c r="F32" s="87"/>
      <c r="G32" s="26"/>
    </row>
    <row r="33" spans="1:7" ht="14.25">
      <c r="A33" s="89" t="s">
        <v>59</v>
      </c>
      <c r="B33" s="26"/>
      <c r="C33" s="107" t="s">
        <v>60</v>
      </c>
      <c r="D33" s="107"/>
      <c r="E33" s="107"/>
      <c r="F33" s="102">
        <f>0.004*F26</f>
        <v>0.4</v>
      </c>
      <c r="G33" s="102"/>
    </row>
    <row r="34" spans="1:7" ht="14.25">
      <c r="A34" s="26" t="s">
        <v>61</v>
      </c>
      <c r="B34" s="26"/>
      <c r="C34" s="108" t="s">
        <v>62</v>
      </c>
      <c r="D34" s="108"/>
      <c r="E34" s="108"/>
      <c r="F34" s="102">
        <f>0.068*0.9825*F26</f>
        <v>6.681000000000001</v>
      </c>
      <c r="G34" s="102"/>
    </row>
    <row r="35" spans="1:7" ht="14.25">
      <c r="A35" s="26" t="s">
        <v>63</v>
      </c>
      <c r="B35" s="26"/>
      <c r="C35" s="26" t="s">
        <v>64</v>
      </c>
      <c r="D35" s="26"/>
      <c r="E35" s="26"/>
      <c r="F35" s="102">
        <f>2.4%*98.25%*F26</f>
        <v>2.358</v>
      </c>
      <c r="G35" s="102"/>
    </row>
    <row r="36" spans="1:7" ht="14.25">
      <c r="A36" s="26" t="s">
        <v>65</v>
      </c>
      <c r="B36" s="26"/>
      <c r="C36" s="108" t="s">
        <v>66</v>
      </c>
      <c r="D36" s="108"/>
      <c r="E36" s="108"/>
      <c r="F36" s="102">
        <f>0.5%*98.25%*F26</f>
        <v>0.49125</v>
      </c>
      <c r="G36" s="102"/>
    </row>
    <row r="37" spans="1:7" ht="14.25">
      <c r="A37" s="26" t="s">
        <v>39</v>
      </c>
      <c r="B37" s="26"/>
      <c r="C37" s="90"/>
      <c r="D37" s="91"/>
      <c r="E37" s="90" t="s">
        <v>67</v>
      </c>
      <c r="F37" s="102">
        <f>0.35%*F26</f>
        <v>0.35</v>
      </c>
      <c r="G37" s="102"/>
    </row>
    <row r="38" spans="1:7" ht="14.25">
      <c r="A38" s="26" t="s">
        <v>40</v>
      </c>
      <c r="B38" s="26"/>
      <c r="C38" s="90"/>
      <c r="D38" s="91"/>
      <c r="E38" s="90" t="s">
        <v>68</v>
      </c>
      <c r="F38" s="102">
        <f>6.9%*F26</f>
        <v>6.9</v>
      </c>
      <c r="G38" s="102"/>
    </row>
    <row r="39" spans="1:7" ht="14.25">
      <c r="A39" s="103" t="s">
        <v>69</v>
      </c>
      <c r="B39" s="103"/>
      <c r="C39" s="104"/>
      <c r="D39" s="104"/>
      <c r="E39" s="80"/>
      <c r="F39" s="105">
        <f>SUM(F33:F38)</f>
        <v>17.18025</v>
      </c>
      <c r="G39" s="105"/>
    </row>
    <row r="40" spans="1:7" ht="7.5" customHeight="1">
      <c r="A40" s="26"/>
      <c r="B40" s="26"/>
      <c r="C40" s="26"/>
      <c r="D40" s="26"/>
      <c r="E40" s="92"/>
      <c r="F40" s="93"/>
      <c r="G40" s="26"/>
    </row>
    <row r="41" spans="1:7" ht="14.25">
      <c r="A41" s="26"/>
      <c r="B41" s="26"/>
      <c r="C41" s="94" t="s">
        <v>70</v>
      </c>
      <c r="D41" s="95"/>
      <c r="E41" s="95"/>
      <c r="F41" s="106">
        <f>F30-F39</f>
        <v>83.61975</v>
      </c>
      <c r="G41" s="106"/>
    </row>
    <row r="42" spans="1:7" ht="14.25">
      <c r="A42" s="26"/>
      <c r="B42" s="26"/>
      <c r="C42" s="26"/>
      <c r="D42" s="26"/>
      <c r="E42" s="96" t="s">
        <v>71</v>
      </c>
      <c r="F42" s="100">
        <f>F28+F29</f>
        <v>0.8000000000000007</v>
      </c>
      <c r="G42" s="100"/>
    </row>
    <row r="43" spans="1:7" ht="14.25">
      <c r="A43" s="26"/>
      <c r="B43" s="26"/>
      <c r="C43" s="26"/>
      <c r="D43" s="26"/>
      <c r="E43" s="96" t="s">
        <v>72</v>
      </c>
      <c r="F43" s="100">
        <f>F26-F33-F34-F35-F36-F37-F38</f>
        <v>82.81975</v>
      </c>
      <c r="G43" s="100"/>
    </row>
    <row r="44" spans="1:8" ht="14.25">
      <c r="A44" s="26"/>
      <c r="B44" s="26"/>
      <c r="C44" s="26"/>
      <c r="D44" s="26"/>
      <c r="E44" s="97" t="s">
        <v>73</v>
      </c>
      <c r="F44" s="100">
        <f>F30-F33-F34-F37-F38</f>
        <v>86.469</v>
      </c>
      <c r="G44" s="100"/>
      <c r="H44" s="98"/>
    </row>
    <row r="45" ht="14.25">
      <c r="A45" s="1" t="s">
        <v>45</v>
      </c>
    </row>
    <row r="46" ht="6" customHeight="1"/>
    <row r="47" spans="1:7" ht="37.5" customHeight="1">
      <c r="A47" s="101" t="s">
        <v>75</v>
      </c>
      <c r="B47" s="101"/>
      <c r="C47" s="101"/>
      <c r="D47" s="101"/>
      <c r="E47" s="101"/>
      <c r="F47" s="101"/>
      <c r="G47" s="101"/>
    </row>
    <row r="48" ht="6" customHeight="1"/>
    <row r="49" spans="1:7" ht="48.75" customHeight="1">
      <c r="A49" s="101" t="s">
        <v>74</v>
      </c>
      <c r="B49" s="101"/>
      <c r="C49" s="101"/>
      <c r="D49" s="101"/>
      <c r="E49" s="101"/>
      <c r="F49" s="101"/>
      <c r="G49" s="101"/>
    </row>
    <row r="50" ht="40.5" customHeight="1"/>
  </sheetData>
  <sheetProtection selectLockedCells="1" selectUnlockedCells="1"/>
  <mergeCells count="30">
    <mergeCell ref="A19:I19"/>
    <mergeCell ref="F21:G21"/>
    <mergeCell ref="F22:G22"/>
    <mergeCell ref="F23:G23"/>
    <mergeCell ref="F24:G24"/>
    <mergeCell ref="F25:G25"/>
    <mergeCell ref="F26:G26"/>
    <mergeCell ref="C28:E28"/>
    <mergeCell ref="F28:G28"/>
    <mergeCell ref="C29:E29"/>
    <mergeCell ref="F29:G29"/>
    <mergeCell ref="F30:G30"/>
    <mergeCell ref="F41:G41"/>
    <mergeCell ref="C33:E33"/>
    <mergeCell ref="F33:G33"/>
    <mergeCell ref="C34:E34"/>
    <mergeCell ref="F34:G34"/>
    <mergeCell ref="F35:G35"/>
    <mergeCell ref="C36:E36"/>
    <mergeCell ref="F36:G36"/>
    <mergeCell ref="F42:G42"/>
    <mergeCell ref="F43:G43"/>
    <mergeCell ref="F44:G44"/>
    <mergeCell ref="A47:G47"/>
    <mergeCell ref="A49:G49"/>
    <mergeCell ref="F37:G37"/>
    <mergeCell ref="F38:G38"/>
    <mergeCell ref="A39:B39"/>
    <mergeCell ref="C39:D39"/>
    <mergeCell ref="F39:G39"/>
  </mergeCells>
  <hyperlinks>
    <hyperlink ref="A8" r:id="rId1" display="E-mail :"/>
  </hyperlinks>
  <printOptions/>
  <pageMargins left="0.39375" right="0.39375"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alili</dc:creator>
  <cp:keywords/>
  <dc:description/>
  <cp:lastModifiedBy>ANTHONY</cp:lastModifiedBy>
  <dcterms:created xsi:type="dcterms:W3CDTF">2018-12-30T21:07:09Z</dcterms:created>
  <dcterms:modified xsi:type="dcterms:W3CDTF">2019-01-09T14:05:01Z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